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rsheninaMN\Desktop\МУПП ВМЭС\ПАО ВМЭС\Сайт\Осн фин показатели 2018\"/>
    </mc:Choice>
  </mc:AlternateContent>
  <bookViews>
    <workbookView xWindow="0" yWindow="0" windowWidth="28800" windowHeight="12435"/>
  </bookViews>
  <sheets>
    <sheet name="Сайт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6" i="1" l="1"/>
  <c r="A68" i="1"/>
  <c r="C67" i="1"/>
  <c r="A67" i="1"/>
  <c r="C61" i="1"/>
  <c r="B53" i="1"/>
  <c r="B45" i="1"/>
  <c r="B28" i="1"/>
  <c r="B22" i="1"/>
  <c r="B16" i="1"/>
  <c r="B23" i="1"/>
  <c r="B8" i="1"/>
  <c r="B7" i="1" s="1"/>
  <c r="B24" i="1" l="1"/>
  <c r="B17" i="1"/>
  <c r="B18" i="1" s="1"/>
</calcChain>
</file>

<file path=xl/sharedStrings.xml><?xml version="1.0" encoding="utf-8"?>
<sst xmlns="http://schemas.openxmlformats.org/spreadsheetml/2006/main" count="62" uniqueCount="53">
  <si>
    <t>Основные финансовые показатели ПАО «МРСК Юга»  
за 2018 год</t>
  </si>
  <si>
    <t>Структура выручки по направлениям бизнеса,  тыс. руб.:</t>
  </si>
  <si>
    <t>Наименование</t>
  </si>
  <si>
    <t>2018 год</t>
  </si>
  <si>
    <t>Выручка (нетто) от реализации продукции (услуг), всего</t>
  </si>
  <si>
    <t>сетевые услуги</t>
  </si>
  <si>
    <t>услуги по передаче электроэнергии по сетям</t>
  </si>
  <si>
    <t>услуги по технологическому присоединению</t>
  </si>
  <si>
    <t>услуги по реализации электроэнергии</t>
  </si>
  <si>
    <t>прочая продукция (услуги)</t>
  </si>
  <si>
    <t>Транспортировка электроэнергии</t>
  </si>
  <si>
    <t>Наименование показателя</t>
  </si>
  <si>
    <t>Объем выручки (доходов) от данного вида хозяйственной деятельности, тыс. руб.</t>
  </si>
  <si>
    <t>Доля объема выручки (доходов) от данного вида хозяйственной деятельности в общем объеме выручки (доходов) эмитента, %</t>
  </si>
  <si>
    <t xml:space="preserve">Технологическое присоединение потребителей </t>
  </si>
  <si>
    <t>Общая структура себестоимости,  %</t>
  </si>
  <si>
    <t>Показатели</t>
  </si>
  <si>
    <t>Материальные затраты, в том числе</t>
  </si>
  <si>
    <t xml:space="preserve">Покупная энергия </t>
  </si>
  <si>
    <t>Покупная энергия на производственные и хозяйственные нужды</t>
  </si>
  <si>
    <t>Сырье и материалы</t>
  </si>
  <si>
    <t>Работы и услуги производственного характера</t>
  </si>
  <si>
    <t>Затраты на оплату труда</t>
  </si>
  <si>
    <t>ЕСН</t>
  </si>
  <si>
    <t>Негосударственное пенсионное обеспечение</t>
  </si>
  <si>
    <t>Амортизация</t>
  </si>
  <si>
    <t>Прочие, в том числе</t>
  </si>
  <si>
    <t>Оплата услуг сторонних организаций</t>
  </si>
  <si>
    <t>Расходы на страхование</t>
  </si>
  <si>
    <t>Налоги и сборы</t>
  </si>
  <si>
    <t>Показатели эффективности, %</t>
  </si>
  <si>
    <t>ROE, рентабельность собственного капитала</t>
  </si>
  <si>
    <t>ROA, рентабельность активов</t>
  </si>
  <si>
    <t>ROTA, доходность совокупных активов</t>
  </si>
  <si>
    <t>Показатели финансово-экономической деятельности</t>
  </si>
  <si>
    <t xml:space="preserve">Отношение суммы привлеченных средств к капиталу и резервам, % </t>
  </si>
  <si>
    <t xml:space="preserve">Отношение суммы краткосрочных обязательств к капиталу и резервам, % </t>
  </si>
  <si>
    <t>Оборачиваемость дебиторской задолженности, дн.</t>
  </si>
  <si>
    <t>Динамика роста (падения) доходов</t>
  </si>
  <si>
    <t>Период</t>
  </si>
  <si>
    <t>тыс. руб.</t>
  </si>
  <si>
    <t>Темп роста, %</t>
  </si>
  <si>
    <t>3-й кв 2018 г.</t>
  </si>
  <si>
    <t>4-й кв 2018 г.</t>
  </si>
  <si>
    <t>Динамика роста (падения) издержек</t>
  </si>
  <si>
    <t>Прогнозирование на предстоящий квартал</t>
  </si>
  <si>
    <t>1 кв. 2019</t>
  </si>
  <si>
    <t>Поступление в сеть, млн. кВтч</t>
  </si>
  <si>
    <t>Отпуск в сеть, млн. кВтч</t>
  </si>
  <si>
    <t>Полезный отпуск (котловой), млн. кВтч</t>
  </si>
  <si>
    <t>Средний тариф (коп. / кВтч)</t>
  </si>
  <si>
    <t>Потери э/эн, %</t>
  </si>
  <si>
    <t>Выручка от передачи э/эн, тыс.руб.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</si>
</sst>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_-* #,##0.00_р_._-;\-* #,##0.00_р_._-;_-* &quot;-&quot;??_р_._-;_-@_-"/>
    <numFmt numFmtId="166" formatCode="_-* #,##0_р_._-;\-* #,##0_р_._-;_-* &quot;-&quot;??_р_._-;_-@_-"/>
    <numFmt numFmtId="167" formatCode="#,##0.0"/>
    <numFmt numFmtId="168" formatCode="0.0"/>
    <numFmt numFmtId="169" formatCode="#,##0.0000"/>
  </numFmts>
  <fonts count="10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2" borderId="1" xfId="0" applyFont="1" applyFill="1" applyBorder="1"/>
    <xf numFmtId="164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indent="3"/>
    </xf>
    <xf numFmtId="164" fontId="6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wrapText="1" indent="3"/>
    </xf>
    <xf numFmtId="0" fontId="2" fillId="2" borderId="0" xfId="0" applyFont="1" applyFill="1"/>
    <xf numFmtId="0" fontId="2" fillId="2" borderId="0" xfId="0" applyFont="1" applyFill="1" applyAlignment="1">
      <alignment horizontal="right"/>
    </xf>
    <xf numFmtId="164" fontId="2" fillId="2" borderId="0" xfId="0" applyNumberFormat="1" applyFont="1" applyFill="1"/>
    <xf numFmtId="0" fontId="4" fillId="2" borderId="0" xfId="0" applyFont="1" applyFill="1"/>
    <xf numFmtId="0" fontId="5" fillId="2" borderId="0" xfId="0" applyFont="1" applyFill="1"/>
    <xf numFmtId="164" fontId="5" fillId="2" borderId="0" xfId="0" applyNumberFormat="1" applyFont="1" applyFill="1"/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3" fontId="2" fillId="2" borderId="1" xfId="0" applyNumberFormat="1" applyFont="1" applyFill="1" applyBorder="1" applyAlignment="1"/>
    <xf numFmtId="0" fontId="2" fillId="2" borderId="1" xfId="0" applyFont="1" applyFill="1" applyBorder="1" applyAlignment="1">
      <alignment horizontal="left" vertical="top" wrapText="1" indent="4"/>
    </xf>
    <xf numFmtId="0" fontId="2" fillId="2" borderId="1" xfId="0" applyFont="1" applyFill="1" applyBorder="1" applyAlignment="1">
      <alignment horizontal="left" vertical="top" wrapText="1" indent="7"/>
    </xf>
    <xf numFmtId="3" fontId="2" fillId="2" borderId="0" xfId="0" applyNumberFormat="1" applyFont="1" applyFill="1"/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3" fontId="2" fillId="2" borderId="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/>
    <xf numFmtId="0" fontId="5" fillId="2" borderId="1" xfId="0" applyFont="1" applyFill="1" applyBorder="1" applyAlignment="1">
      <alignment horizontal="center"/>
    </xf>
    <xf numFmtId="165" fontId="2" fillId="2" borderId="0" xfId="1" applyFont="1" applyFill="1"/>
    <xf numFmtId="3" fontId="5" fillId="2" borderId="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top" wrapText="1"/>
    </xf>
    <xf numFmtId="10" fontId="2" fillId="2" borderId="1" xfId="0" applyNumberFormat="1" applyFont="1" applyFill="1" applyBorder="1" applyAlignment="1"/>
    <xf numFmtId="4" fontId="7" fillId="2" borderId="0" xfId="0" applyNumberFormat="1" applyFont="1" applyFill="1" applyBorder="1" applyAlignment="1">
      <alignment horizontal="right"/>
    </xf>
    <xf numFmtId="4" fontId="2" fillId="2" borderId="0" xfId="0" applyNumberFormat="1" applyFont="1" applyFill="1" applyBorder="1" applyAlignment="1"/>
    <xf numFmtId="0" fontId="8" fillId="2" borderId="0" xfId="0" applyFont="1" applyFill="1"/>
    <xf numFmtId="0" fontId="2" fillId="2" borderId="1" xfId="0" applyFont="1" applyFill="1" applyBorder="1" applyAlignment="1">
      <alignment wrapText="1"/>
    </xf>
    <xf numFmtId="164" fontId="2" fillId="2" borderId="1" xfId="0" applyNumberFormat="1" applyFont="1" applyFill="1" applyBorder="1" applyAlignment="1"/>
    <xf numFmtId="167" fontId="2" fillId="2" borderId="0" xfId="0" applyNumberFormat="1" applyFont="1" applyFill="1"/>
    <xf numFmtId="9" fontId="2" fillId="2" borderId="0" xfId="2" applyFont="1" applyFill="1"/>
    <xf numFmtId="168" fontId="2" fillId="2" borderId="1" xfId="0" applyNumberFormat="1" applyFont="1" applyFill="1" applyBorder="1" applyAlignment="1"/>
    <xf numFmtId="0" fontId="5" fillId="2" borderId="0" xfId="0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/>
    <xf numFmtId="167" fontId="2" fillId="2" borderId="0" xfId="0" applyNumberFormat="1" applyFont="1" applyFill="1" applyBorder="1" applyAlignment="1"/>
    <xf numFmtId="169" fontId="2" fillId="2" borderId="0" xfId="0" applyNumberFormat="1" applyFont="1" applyFill="1" applyBorder="1" applyAlignment="1"/>
    <xf numFmtId="164" fontId="2" fillId="2" borderId="0" xfId="0" applyNumberFormat="1" applyFont="1" applyFill="1" applyBorder="1"/>
    <xf numFmtId="165" fontId="2" fillId="2" borderId="0" xfId="1" applyFont="1" applyFill="1" applyBorder="1"/>
    <xf numFmtId="166" fontId="2" fillId="2" borderId="0" xfId="1" applyNumberFormat="1" applyFont="1" applyFill="1" applyBorder="1"/>
    <xf numFmtId="2" fontId="7" fillId="2" borderId="0" xfId="0" applyNumberFormat="1" applyFont="1" applyFill="1" applyBorder="1"/>
    <xf numFmtId="166" fontId="7" fillId="2" borderId="0" xfId="0" applyNumberFormat="1" applyFont="1" applyFill="1" applyBorder="1"/>
    <xf numFmtId="165" fontId="7" fillId="2" borderId="0" xfId="1" applyFont="1" applyFill="1" applyBorder="1"/>
    <xf numFmtId="166" fontId="7" fillId="2" borderId="0" xfId="1" applyNumberFormat="1" applyFont="1" applyFill="1" applyBorder="1"/>
    <xf numFmtId="0" fontId="5" fillId="2" borderId="0" xfId="0" applyFont="1" applyFill="1" applyBorder="1"/>
    <xf numFmtId="166" fontId="5" fillId="2" borderId="0" xfId="0" applyNumberFormat="1" applyFont="1" applyFill="1" applyBorder="1"/>
    <xf numFmtId="164" fontId="5" fillId="2" borderId="0" xfId="0" applyNumberFormat="1" applyFont="1" applyFill="1" applyBorder="1"/>
    <xf numFmtId="3" fontId="7" fillId="2" borderId="1" xfId="0" applyNumberFormat="1" applyFont="1" applyFill="1" applyBorder="1" applyAlignment="1"/>
    <xf numFmtId="167" fontId="7" fillId="2" borderId="1" xfId="0" applyNumberFormat="1" applyFont="1" applyFill="1" applyBorder="1" applyAlignment="1"/>
    <xf numFmtId="10" fontId="7" fillId="2" borderId="1" xfId="0" applyNumberFormat="1" applyFont="1" applyFill="1" applyBorder="1" applyAlignment="1"/>
    <xf numFmtId="0" fontId="3" fillId="2" borderId="0" xfId="0" applyFont="1" applyFill="1" applyAlignment="1">
      <alignment horizontal="center" wrapText="1"/>
    </xf>
    <xf numFmtId="167" fontId="9" fillId="2" borderId="2" xfId="0" applyNumberFormat="1" applyFont="1" applyFill="1" applyBorder="1" applyAlignment="1">
      <alignment vertical="center"/>
    </xf>
    <xf numFmtId="167" fontId="9" fillId="2" borderId="3" xfId="0" applyNumberFormat="1" applyFont="1" applyFill="1" applyBorder="1" applyAlignment="1">
      <alignment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8"/>
  <sheetViews>
    <sheetView tabSelected="1" topLeftCell="A25" zoomScaleNormal="100" workbookViewId="0">
      <selection activeCell="B49" sqref="B49"/>
    </sheetView>
  </sheetViews>
  <sheetFormatPr defaultRowHeight="15.75" x14ac:dyDescent="0.25"/>
  <cols>
    <col min="1" max="1" width="67.5703125" style="6" customWidth="1"/>
    <col min="2" max="2" width="20.42578125" style="6" customWidth="1"/>
    <col min="3" max="3" width="21.85546875" style="6" customWidth="1"/>
    <col min="4" max="4" width="27" style="6" customWidth="1"/>
    <col min="5" max="5" width="13.7109375" style="6" bestFit="1" customWidth="1"/>
    <col min="6" max="6" width="9.140625" style="6"/>
    <col min="7" max="7" width="9.140625" style="8"/>
    <col min="8" max="16384" width="9.140625" style="6"/>
  </cols>
  <sheetData>
    <row r="1" spans="1:7" x14ac:dyDescent="0.25">
      <c r="B1" s="7"/>
    </row>
    <row r="2" spans="1:7" ht="48.75" customHeight="1" x14ac:dyDescent="0.3">
      <c r="A2" s="54" t="s">
        <v>0</v>
      </c>
      <c r="B2" s="54"/>
    </row>
    <row r="4" spans="1:7" s="10" customFormat="1" x14ac:dyDescent="0.25">
      <c r="A4" s="9" t="s">
        <v>1</v>
      </c>
      <c r="G4" s="11"/>
    </row>
    <row r="6" spans="1:7" x14ac:dyDescent="0.25">
      <c r="A6" s="12" t="s">
        <v>2</v>
      </c>
      <c r="B6" s="13" t="s">
        <v>3</v>
      </c>
    </row>
    <row r="7" spans="1:7" x14ac:dyDescent="0.25">
      <c r="A7" s="14" t="s">
        <v>4</v>
      </c>
      <c r="B7" s="15">
        <f>B8+B12+B11</f>
        <v>1199507.638</v>
      </c>
    </row>
    <row r="8" spans="1:7" x14ac:dyDescent="0.25">
      <c r="A8" s="16" t="s">
        <v>5</v>
      </c>
      <c r="B8" s="15">
        <f>B9+B10</f>
        <v>1170660.2050000001</v>
      </c>
    </row>
    <row r="9" spans="1:7" x14ac:dyDescent="0.25">
      <c r="A9" s="17" t="s">
        <v>6</v>
      </c>
      <c r="B9" s="15">
        <v>1139290.885</v>
      </c>
      <c r="C9" s="18"/>
    </row>
    <row r="10" spans="1:7" x14ac:dyDescent="0.25">
      <c r="A10" s="17" t="s">
        <v>7</v>
      </c>
      <c r="B10" s="15">
        <v>31369.32</v>
      </c>
    </row>
    <row r="11" spans="1:7" x14ac:dyDescent="0.25">
      <c r="A11" s="17" t="s">
        <v>8</v>
      </c>
      <c r="B11" s="15"/>
    </row>
    <row r="12" spans="1:7" x14ac:dyDescent="0.25">
      <c r="A12" s="16" t="s">
        <v>9</v>
      </c>
      <c r="B12" s="15">
        <v>28847.433000000001</v>
      </c>
    </row>
    <row r="14" spans="1:7" s="10" customFormat="1" x14ac:dyDescent="0.25">
      <c r="A14" s="9" t="s">
        <v>10</v>
      </c>
      <c r="G14" s="11"/>
    </row>
    <row r="16" spans="1:7" ht="33.75" customHeight="1" x14ac:dyDescent="0.25">
      <c r="A16" s="19" t="s">
        <v>11</v>
      </c>
      <c r="B16" s="13" t="str">
        <f>$B$6</f>
        <v>2018 год</v>
      </c>
    </row>
    <row r="17" spans="1:10" ht="31.5" x14ac:dyDescent="0.25">
      <c r="A17" s="20" t="s">
        <v>12</v>
      </c>
      <c r="B17" s="21">
        <f>B9</f>
        <v>1139290.885</v>
      </c>
    </row>
    <row r="18" spans="1:10" ht="31.5" x14ac:dyDescent="0.25">
      <c r="A18" s="20" t="s">
        <v>13</v>
      </c>
      <c r="B18" s="22">
        <f>B17/B7</f>
        <v>0.94979877485365372</v>
      </c>
    </row>
    <row r="20" spans="1:10" s="10" customFormat="1" x14ac:dyDescent="0.25">
      <c r="A20" s="9" t="s">
        <v>14</v>
      </c>
      <c r="G20" s="11"/>
    </row>
    <row r="22" spans="1:10" x14ac:dyDescent="0.25">
      <c r="A22" s="19" t="s">
        <v>11</v>
      </c>
      <c r="B22" s="13" t="str">
        <f>$B$6</f>
        <v>2018 год</v>
      </c>
    </row>
    <row r="23" spans="1:10" ht="31.5" x14ac:dyDescent="0.25">
      <c r="A23" s="20" t="s">
        <v>12</v>
      </c>
      <c r="B23" s="21">
        <f>B10</f>
        <v>31369.32</v>
      </c>
    </row>
    <row r="24" spans="1:10" ht="31.5" x14ac:dyDescent="0.25">
      <c r="A24" s="20" t="s">
        <v>13</v>
      </c>
      <c r="B24" s="22">
        <f>B23/B7</f>
        <v>2.6151830139492616E-2</v>
      </c>
    </row>
    <row r="25" spans="1:10" x14ac:dyDescent="0.25">
      <c r="D25" s="23"/>
    </row>
    <row r="26" spans="1:10" s="10" customFormat="1" x14ac:dyDescent="0.25">
      <c r="A26" s="9" t="s">
        <v>15</v>
      </c>
      <c r="G26" s="11"/>
    </row>
    <row r="28" spans="1:10" ht="30.75" customHeight="1" x14ac:dyDescent="0.25">
      <c r="A28" s="24" t="s">
        <v>16</v>
      </c>
      <c r="B28" s="13" t="str">
        <f>$B$6</f>
        <v>2018 год</v>
      </c>
      <c r="D28" s="23"/>
      <c r="E28" s="23"/>
      <c r="F28" s="23"/>
      <c r="G28" s="41"/>
      <c r="H28" s="23"/>
      <c r="I28" s="23"/>
      <c r="J28" s="23"/>
    </row>
    <row r="29" spans="1:10" x14ac:dyDescent="0.25">
      <c r="A29" s="1" t="s">
        <v>17</v>
      </c>
      <c r="B29" s="2">
        <v>0.26662105256055563</v>
      </c>
      <c r="C29" s="25"/>
      <c r="D29" s="42"/>
      <c r="E29" s="43"/>
      <c r="F29" s="23"/>
      <c r="G29" s="41"/>
      <c r="H29" s="23"/>
      <c r="I29" s="23"/>
      <c r="J29" s="23"/>
    </row>
    <row r="30" spans="1:10" x14ac:dyDescent="0.25">
      <c r="A30" s="3" t="s">
        <v>18</v>
      </c>
      <c r="B30" s="4">
        <v>0.94507841886435873</v>
      </c>
      <c r="C30" s="25"/>
      <c r="D30" s="42"/>
      <c r="E30" s="43"/>
      <c r="F30" s="23"/>
      <c r="G30" s="41"/>
      <c r="H30" s="23"/>
      <c r="I30" s="23"/>
      <c r="J30" s="23"/>
    </row>
    <row r="31" spans="1:10" ht="31.5" x14ac:dyDescent="0.25">
      <c r="A31" s="5" t="s">
        <v>19</v>
      </c>
      <c r="B31" s="4">
        <v>4.2016186259340024E-3</v>
      </c>
      <c r="C31" s="25"/>
      <c r="D31" s="42"/>
      <c r="E31" s="43"/>
      <c r="F31" s="23"/>
      <c r="G31" s="41"/>
      <c r="H31" s="23"/>
      <c r="I31" s="23"/>
      <c r="J31" s="23"/>
    </row>
    <row r="32" spans="1:10" x14ac:dyDescent="0.25">
      <c r="A32" s="3" t="s">
        <v>20</v>
      </c>
      <c r="B32" s="4">
        <v>5.0719962509707284E-2</v>
      </c>
      <c r="C32" s="25"/>
      <c r="D32" s="42"/>
      <c r="E32" s="43"/>
      <c r="F32" s="23"/>
      <c r="G32" s="41"/>
      <c r="H32" s="23"/>
      <c r="I32" s="23"/>
      <c r="J32" s="23"/>
    </row>
    <row r="33" spans="1:10" x14ac:dyDescent="0.25">
      <c r="A33" s="1" t="s">
        <v>21</v>
      </c>
      <c r="B33" s="2">
        <v>0.60106938481305361</v>
      </c>
      <c r="C33" s="25"/>
      <c r="D33" s="42"/>
      <c r="E33" s="43"/>
      <c r="F33" s="23"/>
      <c r="G33" s="41"/>
      <c r="H33" s="23"/>
      <c r="I33" s="23"/>
      <c r="J33" s="23"/>
    </row>
    <row r="34" spans="1:10" x14ac:dyDescent="0.25">
      <c r="A34" s="1" t="s">
        <v>22</v>
      </c>
      <c r="B34" s="2">
        <v>6.318039464055869E-2</v>
      </c>
      <c r="C34" s="25"/>
      <c r="D34" s="42"/>
      <c r="E34" s="43"/>
      <c r="F34" s="23"/>
      <c r="G34" s="41"/>
      <c r="H34" s="23"/>
      <c r="I34" s="23"/>
      <c r="J34" s="23"/>
    </row>
    <row r="35" spans="1:10" x14ac:dyDescent="0.25">
      <c r="A35" s="1" t="s">
        <v>23</v>
      </c>
      <c r="B35" s="2">
        <v>1.9120677077776631E-2</v>
      </c>
      <c r="C35" s="25"/>
      <c r="D35" s="42"/>
      <c r="E35" s="43"/>
      <c r="F35" s="23"/>
      <c r="G35" s="41"/>
      <c r="H35" s="23"/>
      <c r="I35" s="23"/>
      <c r="J35" s="23"/>
    </row>
    <row r="36" spans="1:10" x14ac:dyDescent="0.25">
      <c r="A36" s="1" t="s">
        <v>24</v>
      </c>
      <c r="B36" s="2">
        <v>0</v>
      </c>
      <c r="C36" s="25"/>
      <c r="D36" s="44"/>
      <c r="E36" s="45"/>
      <c r="F36" s="23"/>
      <c r="G36" s="41"/>
      <c r="H36" s="23"/>
      <c r="I36" s="23"/>
      <c r="J36" s="23"/>
    </row>
    <row r="37" spans="1:10" x14ac:dyDescent="0.25">
      <c r="A37" s="1" t="s">
        <v>25</v>
      </c>
      <c r="B37" s="2">
        <v>3.5226101691808773E-2</v>
      </c>
      <c r="C37" s="25"/>
      <c r="D37" s="42"/>
      <c r="E37" s="43"/>
      <c r="F37" s="23"/>
      <c r="G37" s="41"/>
      <c r="H37" s="23"/>
      <c r="I37" s="23"/>
      <c r="J37" s="23"/>
    </row>
    <row r="38" spans="1:10" x14ac:dyDescent="0.25">
      <c r="A38" s="1" t="s">
        <v>26</v>
      </c>
      <c r="B38" s="2">
        <v>1.4782390099621172E-2</v>
      </c>
      <c r="C38" s="25"/>
      <c r="D38" s="46"/>
      <c r="E38" s="43"/>
      <c r="F38" s="23"/>
      <c r="G38" s="41"/>
      <c r="H38" s="23"/>
      <c r="I38" s="23"/>
      <c r="J38" s="23"/>
    </row>
    <row r="39" spans="1:10" x14ac:dyDescent="0.25">
      <c r="A39" s="3" t="s">
        <v>27</v>
      </c>
      <c r="B39" s="4">
        <v>0.16771441376837576</v>
      </c>
      <c r="C39" s="25"/>
      <c r="D39" s="42"/>
      <c r="E39" s="43"/>
      <c r="F39" s="23"/>
      <c r="G39" s="41"/>
      <c r="H39" s="23"/>
      <c r="I39" s="23"/>
      <c r="J39" s="23"/>
    </row>
    <row r="40" spans="1:10" x14ac:dyDescent="0.25">
      <c r="A40" s="3" t="s">
        <v>28</v>
      </c>
      <c r="B40" s="4">
        <v>6.6545356758694876E-3</v>
      </c>
      <c r="C40" s="25"/>
      <c r="D40" s="46"/>
      <c r="E40" s="47"/>
      <c r="F40" s="23"/>
      <c r="G40" s="41"/>
      <c r="H40" s="23"/>
      <c r="I40" s="23"/>
      <c r="J40" s="23"/>
    </row>
    <row r="41" spans="1:10" x14ac:dyDescent="0.25">
      <c r="A41" s="3" t="s">
        <v>29</v>
      </c>
      <c r="B41" s="4">
        <v>0.76506746743157639</v>
      </c>
      <c r="C41" s="25"/>
      <c r="D41" s="42"/>
      <c r="E41" s="43"/>
      <c r="F41" s="23"/>
      <c r="G41" s="41"/>
      <c r="H41" s="23"/>
      <c r="I41" s="23"/>
      <c r="J41" s="23"/>
    </row>
    <row r="42" spans="1:10" x14ac:dyDescent="0.25">
      <c r="D42" s="23"/>
      <c r="E42" s="43"/>
      <c r="F42" s="23"/>
      <c r="G42" s="41"/>
      <c r="H42" s="23"/>
      <c r="I42" s="23"/>
      <c r="J42" s="23"/>
    </row>
    <row r="43" spans="1:10" s="10" customFormat="1" x14ac:dyDescent="0.25">
      <c r="A43" s="9" t="s">
        <v>30</v>
      </c>
      <c r="D43" s="48"/>
      <c r="E43" s="49"/>
      <c r="F43" s="48"/>
      <c r="G43" s="50"/>
      <c r="H43" s="48"/>
      <c r="I43" s="48"/>
      <c r="J43" s="48"/>
    </row>
    <row r="44" spans="1:10" x14ac:dyDescent="0.25">
      <c r="D44" s="23"/>
      <c r="E44" s="23"/>
      <c r="F44" s="23"/>
      <c r="G44" s="41"/>
      <c r="H44" s="23"/>
      <c r="I44" s="23"/>
      <c r="J44" s="23"/>
    </row>
    <row r="45" spans="1:10" ht="30" customHeight="1" x14ac:dyDescent="0.25">
      <c r="A45" s="13" t="s">
        <v>16</v>
      </c>
      <c r="B45" s="13" t="str">
        <f>$B$6</f>
        <v>2018 год</v>
      </c>
      <c r="C45" s="26"/>
      <c r="D45" s="23"/>
      <c r="E45" s="23"/>
      <c r="F45" s="23"/>
      <c r="G45" s="41"/>
      <c r="H45" s="23"/>
      <c r="I45" s="23"/>
      <c r="J45" s="23"/>
    </row>
    <row r="46" spans="1:10" x14ac:dyDescent="0.25">
      <c r="A46" s="27" t="s">
        <v>31</v>
      </c>
      <c r="B46" s="28">
        <v>1.35E-2</v>
      </c>
      <c r="C46" s="29"/>
      <c r="D46" s="23"/>
      <c r="E46" s="23"/>
      <c r="F46" s="23"/>
      <c r="G46" s="41"/>
      <c r="H46" s="23"/>
      <c r="I46" s="23"/>
      <c r="J46" s="23"/>
    </row>
    <row r="47" spans="1:10" x14ac:dyDescent="0.25">
      <c r="A47" s="27" t="s">
        <v>32</v>
      </c>
      <c r="B47" s="28">
        <v>1.09E-2</v>
      </c>
      <c r="C47" s="30"/>
      <c r="D47" s="23"/>
      <c r="E47" s="23"/>
      <c r="F47" s="23"/>
      <c r="G47" s="41"/>
      <c r="H47" s="23"/>
      <c r="I47" s="23"/>
      <c r="J47" s="23"/>
    </row>
    <row r="48" spans="1:10" x14ac:dyDescent="0.25">
      <c r="A48" s="27" t="s">
        <v>33</v>
      </c>
      <c r="B48" s="28">
        <v>1.3899999999999999E-2</v>
      </c>
      <c r="C48" s="30"/>
      <c r="D48" s="23"/>
      <c r="E48" s="23"/>
      <c r="F48" s="23"/>
      <c r="G48" s="41"/>
      <c r="H48" s="23"/>
      <c r="I48" s="23"/>
      <c r="J48" s="23"/>
    </row>
    <row r="49" spans="1:10" x14ac:dyDescent="0.25">
      <c r="A49" s="31"/>
      <c r="C49" s="18"/>
      <c r="D49" s="23"/>
      <c r="E49" s="23"/>
      <c r="F49" s="23"/>
      <c r="G49" s="41"/>
      <c r="H49" s="23"/>
      <c r="I49" s="23"/>
      <c r="J49" s="23"/>
    </row>
    <row r="50" spans="1:10" x14ac:dyDescent="0.25">
      <c r="D50" s="23"/>
      <c r="E50" s="23"/>
      <c r="F50" s="23"/>
      <c r="G50" s="41"/>
      <c r="H50" s="23"/>
      <c r="I50" s="23"/>
      <c r="J50" s="23"/>
    </row>
    <row r="51" spans="1:10" s="10" customFormat="1" x14ac:dyDescent="0.25">
      <c r="A51" s="9" t="s">
        <v>34</v>
      </c>
      <c r="D51" s="48"/>
      <c r="E51" s="48"/>
      <c r="F51" s="48"/>
      <c r="G51" s="50"/>
      <c r="H51" s="48"/>
      <c r="I51" s="48"/>
      <c r="J51" s="48"/>
    </row>
    <row r="52" spans="1:10" x14ac:dyDescent="0.25">
      <c r="D52" s="23"/>
      <c r="E52" s="23"/>
      <c r="F52" s="23"/>
      <c r="G52" s="41"/>
      <c r="H52" s="23"/>
      <c r="I52" s="23"/>
      <c r="J52" s="23"/>
    </row>
    <row r="53" spans="1:10" ht="30" customHeight="1" x14ac:dyDescent="0.25">
      <c r="A53" s="13" t="s">
        <v>16</v>
      </c>
      <c r="B53" s="13" t="str">
        <f>$B$6</f>
        <v>2018 год</v>
      </c>
    </row>
    <row r="54" spans="1:10" ht="15.75" customHeight="1" x14ac:dyDescent="0.25">
      <c r="A54" s="32" t="s">
        <v>35</v>
      </c>
      <c r="B54" s="33">
        <v>0</v>
      </c>
      <c r="D54" s="34"/>
    </row>
    <row r="55" spans="1:10" ht="31.5" x14ac:dyDescent="0.25">
      <c r="A55" s="32" t="s">
        <v>36</v>
      </c>
      <c r="B55" s="33">
        <v>0.23</v>
      </c>
      <c r="C55" s="35"/>
      <c r="D55" s="34"/>
    </row>
    <row r="56" spans="1:10" x14ac:dyDescent="0.25">
      <c r="A56" s="32" t="s">
        <v>37</v>
      </c>
      <c r="B56" s="36">
        <v>0</v>
      </c>
    </row>
    <row r="58" spans="1:10" s="10" customFormat="1" x14ac:dyDescent="0.25">
      <c r="A58" s="9" t="s">
        <v>38</v>
      </c>
      <c r="G58" s="11"/>
    </row>
    <row r="60" spans="1:10" x14ac:dyDescent="0.25">
      <c r="A60" s="13" t="s">
        <v>39</v>
      </c>
      <c r="B60" s="13" t="s">
        <v>40</v>
      </c>
      <c r="C60" s="13" t="s">
        <v>41</v>
      </c>
    </row>
    <row r="61" spans="1:10" x14ac:dyDescent="0.25">
      <c r="A61" s="27" t="s">
        <v>42</v>
      </c>
      <c r="B61" s="15">
        <v>22985.7</v>
      </c>
      <c r="C61" s="55">
        <f>B62/B61*100</f>
        <v>5118.4951382816262</v>
      </c>
    </row>
    <row r="62" spans="1:10" x14ac:dyDescent="0.25">
      <c r="A62" s="27" t="s">
        <v>43</v>
      </c>
      <c r="B62" s="15">
        <v>1176521.9369999999</v>
      </c>
      <c r="C62" s="56"/>
    </row>
    <row r="64" spans="1:10" s="10" customFormat="1" x14ac:dyDescent="0.25">
      <c r="A64" s="9" t="s">
        <v>44</v>
      </c>
      <c r="G64" s="11"/>
    </row>
    <row r="66" spans="1:7" x14ac:dyDescent="0.25">
      <c r="A66" s="13" t="s">
        <v>39</v>
      </c>
      <c r="B66" s="13" t="s">
        <v>40</v>
      </c>
      <c r="C66" s="13" t="s">
        <v>41</v>
      </c>
    </row>
    <row r="67" spans="1:7" x14ac:dyDescent="0.25">
      <c r="A67" s="27" t="str">
        <f>A61</f>
        <v>3-й кв 2018 г.</v>
      </c>
      <c r="B67" s="15">
        <v>11461.929</v>
      </c>
      <c r="C67" s="55">
        <f>B68/B67*100</f>
        <v>9776.3709145293069</v>
      </c>
    </row>
    <row r="68" spans="1:7" x14ac:dyDescent="0.25">
      <c r="A68" s="27" t="str">
        <f>A62</f>
        <v>4-й кв 2018 г.</v>
      </c>
      <c r="B68" s="15">
        <v>1120560.693</v>
      </c>
      <c r="C68" s="56"/>
    </row>
    <row r="70" spans="1:7" s="10" customFormat="1" x14ac:dyDescent="0.25">
      <c r="A70" s="9" t="s">
        <v>45</v>
      </c>
      <c r="G70" s="11"/>
    </row>
    <row r="71" spans="1:7" x14ac:dyDescent="0.25">
      <c r="C71" s="23"/>
    </row>
    <row r="72" spans="1:7" ht="15.75" customHeight="1" x14ac:dyDescent="0.25">
      <c r="A72" s="13" t="s">
        <v>16</v>
      </c>
      <c r="B72" s="13" t="s">
        <v>46</v>
      </c>
      <c r="C72" s="37"/>
    </row>
    <row r="73" spans="1:7" ht="15.75" customHeight="1" x14ac:dyDescent="0.25">
      <c r="A73" s="32" t="s">
        <v>47</v>
      </c>
      <c r="B73" s="51">
        <v>642.95591100000013</v>
      </c>
      <c r="C73" s="38"/>
    </row>
    <row r="74" spans="1:7" ht="15.75" customHeight="1" x14ac:dyDescent="0.25">
      <c r="A74" s="32" t="s">
        <v>48</v>
      </c>
      <c r="B74" s="51">
        <v>531.64573200000007</v>
      </c>
      <c r="C74" s="39"/>
    </row>
    <row r="75" spans="1:7" ht="15.75" customHeight="1" x14ac:dyDescent="0.25">
      <c r="A75" s="32" t="s">
        <v>49</v>
      </c>
      <c r="B75" s="51">
        <v>419.45191500000004</v>
      </c>
      <c r="C75" s="40"/>
    </row>
    <row r="76" spans="1:7" x14ac:dyDescent="0.25">
      <c r="A76" s="32" t="s">
        <v>50</v>
      </c>
      <c r="B76" s="52">
        <f>B78/B75/10</f>
        <v>292.03285768763266</v>
      </c>
      <c r="C76" s="39"/>
    </row>
    <row r="77" spans="1:7" x14ac:dyDescent="0.25">
      <c r="A77" s="32" t="s">
        <v>51</v>
      </c>
      <c r="B77" s="53">
        <v>0.1731</v>
      </c>
      <c r="C77" s="39"/>
    </row>
    <row r="78" spans="1:7" x14ac:dyDescent="0.25">
      <c r="A78" s="32" t="s">
        <v>52</v>
      </c>
      <c r="B78" s="15">
        <v>1224937.4140000001</v>
      </c>
      <c r="C78" s="39"/>
    </row>
  </sheetData>
  <mergeCells count="3">
    <mergeCell ref="A2:B2"/>
    <mergeCell ref="C61:C62"/>
    <mergeCell ref="C67:C68"/>
  </mergeCells>
  <pageMargins left="1.5748031496062993" right="0.78740157480314965" top="0.39370078740157483" bottom="0.39370078740157483" header="0.51181102362204722" footer="0.51181102362204722"/>
  <pageSetup paperSize="9" scale="4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Сайт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Горшенина Марина Николаевна</dc:creator>
  <cp:lastModifiedBy>Горшенина Марина Николаевна</cp:lastModifiedBy>
  <dcterms:created xsi:type="dcterms:W3CDTF">2019-04-15T07:25:26Z</dcterms:created>
  <dcterms:modified xsi:type="dcterms:W3CDTF">2019-04-15T07:44:12Z</dcterms:modified>
</cp:coreProperties>
</file>